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Opći" sheetId="1" r:id="rId1"/>
  </sheets>
  <definedNames/>
  <calcPr fullCalcOnLoad="1"/>
</workbook>
</file>

<file path=xl/sharedStrings.xml><?xml version="1.0" encoding="utf-8"?>
<sst xmlns="http://schemas.openxmlformats.org/spreadsheetml/2006/main" count="113" uniqueCount="100">
  <si>
    <t>634 Pomoći od ostalih subjekata unutar općeg proračuna</t>
  </si>
  <si>
    <t>643 Prihodi od kamata na dane zajmove</t>
  </si>
  <si>
    <t>683 Ostali prihodi</t>
  </si>
  <si>
    <t>32 Materijalni rashodi</t>
  </si>
  <si>
    <t>329 Ostali nespomenuti rashodi poslovanja</t>
  </si>
  <si>
    <t>38 Ostali rashodi</t>
  </si>
  <si>
    <t>381 Tekuće donacije</t>
  </si>
  <si>
    <t>321 Naknade troškova zaposlenima</t>
  </si>
  <si>
    <t>323 Rashodi za usluge</t>
  </si>
  <si>
    <t>31 Rashodi za zaposlene</t>
  </si>
  <si>
    <t>312 Ostali rashodi za zaposlene</t>
  </si>
  <si>
    <t>313 Doprinosi na plaće</t>
  </si>
  <si>
    <t>322 Rashodi za materijal i energiju</t>
  </si>
  <si>
    <t>34 Financijski rashodi</t>
  </si>
  <si>
    <t>343 Ostali financijski rashodi</t>
  </si>
  <si>
    <t>42 Rashodi za nabavu proizvedene dugotrajne imovine</t>
  </si>
  <si>
    <t>422 Postrojenja i oprema</t>
  </si>
  <si>
    <t>45 Rashodi za dodatna ulaganja na nefinancijskoj imovini</t>
  </si>
  <si>
    <t>451 Dodatna ulaganja na građevinskim objektima</t>
  </si>
  <si>
    <t>35 Subvencije</t>
  </si>
  <si>
    <t>411 Materijalna imovina - prirodna bogatstva</t>
  </si>
  <si>
    <t>426 Nematerijalna proizvedena imovina</t>
  </si>
  <si>
    <t>412 Nematerijalna imovina</t>
  </si>
  <si>
    <t>37 Naknade građanima i kućanstvima na temelju osiguranja i druge naknade</t>
  </si>
  <si>
    <t>372 Ostale naknade građanima i kućanstvima iz proračuna</t>
  </si>
  <si>
    <t>421 Građevinski objekti</t>
  </si>
  <si>
    <t>424 Knjige, umjetnička djela i ostale izložbene vrijednosti</t>
  </si>
  <si>
    <t>363 Pomoći unutar općeg proračuna</t>
  </si>
  <si>
    <t>Vrsta</t>
  </si>
  <si>
    <t>6 PRIHODI POSLOVANJA</t>
  </si>
  <si>
    <t>61 Prihodi od poreza</t>
  </si>
  <si>
    <t>611 Porez i prirez na dohodak</t>
  </si>
  <si>
    <t>613 Porezi na imovinu</t>
  </si>
  <si>
    <t>614 Porezi na robu i usluge</t>
  </si>
  <si>
    <t>64 Prihodi od imovine</t>
  </si>
  <si>
    <t>641 Prihodi od financijske imovine</t>
  </si>
  <si>
    <t>642 Prihodi od nefinancijske imovine</t>
  </si>
  <si>
    <t>652 Prihodi po posebnim propisima</t>
  </si>
  <si>
    <t>7 PRIHODI OD PRODAJE NEFINANCIJSKE IMOVINE</t>
  </si>
  <si>
    <t>711 Prihodi od prodaje materijalne imovine - prirodnih bogatstava</t>
  </si>
  <si>
    <t>712 Prihodi od prodaje nematerijalne imovine</t>
  </si>
  <si>
    <t>72 Prihodi od prodaje proizvedene dugotrajne imovine</t>
  </si>
  <si>
    <t>721 Prihodi od prodaje građevinskih objekata</t>
  </si>
  <si>
    <t>SVEUKUPNO PRIHODI</t>
  </si>
  <si>
    <t>3 RASHODI POSLOVANJA</t>
  </si>
  <si>
    <t>4 RASHODI ZA NABAVU NEFINANCIJSKE IMOVINE</t>
  </si>
  <si>
    <t>SVEUKUPNO RASHODI</t>
  </si>
  <si>
    <t>8 PRIMICI OD FINANCIJSKE IMOVINE I ZADUŽIVANJA</t>
  </si>
  <si>
    <t>81 Primljene otplate (povrati) glavnice danih zajmova</t>
  </si>
  <si>
    <t>812 Primici (povrati) glavnice zajmova danih neprofitnim organizacijama, građanima i kućanstvima</t>
  </si>
  <si>
    <t>SVEUKUPNO PRIMICI</t>
  </si>
  <si>
    <t>5 IZDACI ZA FINANCIJSKU IMOVINU I OTPLATE ZAJMOVA</t>
  </si>
  <si>
    <t>SVEUKUPNO IZDACI</t>
  </si>
  <si>
    <t>A. RAČUN PRIHODA I RASHODA</t>
  </si>
  <si>
    <t>PRIHODI POSLOVANJA</t>
  </si>
  <si>
    <t>PRIHODI  OD PRODAJE NEFINANCIJSKE IMOVINE</t>
  </si>
  <si>
    <t>UKUPNO PRIHODI</t>
  </si>
  <si>
    <t>RASHODI POSLOVANJA</t>
  </si>
  <si>
    <t>RASHODI ZA NABAVU NEFINANCIJSKE IMOVINE</t>
  </si>
  <si>
    <t>UKUPNO RASHODI</t>
  </si>
  <si>
    <t>B.  RAČUN ZADUŽIVANJA / FINANCIRANJA</t>
  </si>
  <si>
    <t>PRIMICI  OD FINANCIJSKE IMOVINE I ZADUŽIVANJA</t>
  </si>
  <si>
    <t>IZDACI ZA FINANCIJSKU IMOVINU I OTPLATE ZAJMOVA</t>
  </si>
  <si>
    <t>RAZLIKA - zaduživanje / financiranje (1-2)</t>
  </si>
  <si>
    <t>C. UKUPNO PRORAČUN GRADA</t>
  </si>
  <si>
    <t>UKUPNI PRIHODI I PRIMICI</t>
  </si>
  <si>
    <t xml:space="preserve">UKUPNI RASHODI I IZDACI </t>
  </si>
  <si>
    <t>RAZLIKA - višak / manjak</t>
  </si>
  <si>
    <t>I.   OPĆI  DIO</t>
  </si>
  <si>
    <t>663 Donacije pravnih i fizičkih osoba izvan opće države</t>
  </si>
  <si>
    <t>635 Pomoći izravnanja za decentralizirane funkcije</t>
  </si>
  <si>
    <t>63 Pomoći iz inozemstva (darovnice) i od subjekata unutar općeg proračuna</t>
  </si>
  <si>
    <t>633 Pomoći iz proračuna</t>
  </si>
  <si>
    <t>65 Prihodi od upravnih i administrativnih pristojbi, pristojbi po posebnim propisima i naknada</t>
  </si>
  <si>
    <t>651 Upravne i administrativne pristojbe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</si>
  <si>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</si>
  <si>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</si>
  <si>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</si>
  <si>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68 Kazne, upravne mjere i ostali prihodi</t>
  </si>
  <si>
    <t>681 Kazne i upravne mjere</t>
  </si>
  <si>
    <t>311 Plaće (Bruto)</t>
  </si>
  <si>
    <t>342 Kamate za primljene kredite i zajmove</t>
  </si>
  <si>
    <t>352 Subvencije trgovačkim društvima, poljoprivrednicima i obrtnicima izvan javnog sektora</t>
  </si>
  <si>
    <t>36 Pomoći dane u inozemstvo i unutar opće države</t>
  </si>
  <si>
    <t>41 Rashodi za nabavu neproizvedene dugotrajne imovine</t>
  </si>
  <si>
    <t>54 Izdaci za otplatu glavnice primljenih kredita i zajmova</t>
  </si>
  <si>
    <t>544 Otplata glavnice primljenih kredita i zajmova od kreditnih i ostalih financijskih institucija izvan javnog sektora</t>
  </si>
  <si>
    <t>71 Prihodi od prodaje neproizvedene dugotrajne imovine</t>
  </si>
  <si>
    <t>Članak 1.</t>
  </si>
  <si>
    <t>324 Naknade troškova osobama izvan radnog odnosa</t>
  </si>
  <si>
    <t xml:space="preserve"> ZA 2013. GODINU I PROJEKCIJA ZA 2014. I 2015. GODINU</t>
  </si>
  <si>
    <t>Prihodi i rashodi po ekonomskoj klasifikaciji utvrđuju se u Računu prihoda i rashoda za 2013. godinu kako slijedi:</t>
  </si>
  <si>
    <t>IZMJENE I DOPUNE PRORAČUNA GRADA ŠIBENIKA</t>
  </si>
  <si>
    <t>Izmjene i dopune Proračuna Grada Šibenika za 2013. godinu (u daljnjem tekstu: Proračun) sastoje se od:</t>
  </si>
  <si>
    <t>Članak 2.</t>
  </si>
  <si>
    <t>Plan 2013.</t>
  </si>
  <si>
    <t>Povećanje / smanjenje</t>
  </si>
  <si>
    <t>Novi plan 2013.</t>
  </si>
  <si>
    <t>632 Pomoći od međunarodnih organizacija te institucija i tijela EU</t>
  </si>
  <si>
    <t>Na temelju članka 39. Zakona o Proračunu (“Narodne novine” 87/08 i 136/12), Gradsko vijeće Grada Šibenika, na 5. sjednici od 22. studenog 2013. godine usvaja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</si>
</sst>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vertical="top" wrapText="1"/>
    </xf>
    <xf numFmtId="4" fontId="3" fillId="32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wrapText="1"/>
    </xf>
    <xf numFmtId="4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4" fontId="3" fillId="3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4" fontId="9" fillId="5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4"/>
  <sheetViews>
    <sheetView tabSelected="1" zoomScale="120" zoomScaleNormal="120" zoomScalePageLayoutView="0" workbookViewId="0" topLeftCell="A136">
      <selection activeCell="H8" sqref="H8"/>
    </sheetView>
  </sheetViews>
  <sheetFormatPr defaultColWidth="9.140625" defaultRowHeight="15"/>
  <cols>
    <col min="1" max="1" width="1.8515625" style="0" customWidth="1"/>
    <col min="2" max="2" width="45.7109375" style="27" customWidth="1"/>
    <col min="3" max="5" width="16.28125" style="0" customWidth="1"/>
  </cols>
  <sheetData>
    <row r="2" spans="2:5" ht="30.75" customHeight="1">
      <c r="B2" s="34" t="s">
        <v>99</v>
      </c>
      <c r="C2" s="34"/>
      <c r="D2" s="34"/>
      <c r="E2" s="34"/>
    </row>
    <row r="3" spans="2:3" ht="30.75" customHeight="1">
      <c r="B3" s="13"/>
      <c r="C3" s="13"/>
    </row>
    <row r="5" spans="2:5" ht="20.25">
      <c r="B5" s="35" t="s">
        <v>92</v>
      </c>
      <c r="C5" s="35"/>
      <c r="D5" s="35"/>
      <c r="E5" s="35"/>
    </row>
    <row r="6" spans="2:5" ht="20.25">
      <c r="B6" s="35" t="s">
        <v>90</v>
      </c>
      <c r="C6" s="35"/>
      <c r="D6" s="35"/>
      <c r="E6" s="35"/>
    </row>
    <row r="7" spans="2:3" ht="20.25">
      <c r="B7" s="17"/>
      <c r="C7" s="12"/>
    </row>
    <row r="8" spans="2:3" ht="20.25">
      <c r="B8" s="17"/>
      <c r="C8" s="12"/>
    </row>
    <row r="9" spans="2:5" ht="15.75">
      <c r="B9" s="36" t="s">
        <v>68</v>
      </c>
      <c r="C9" s="36"/>
      <c r="D9" s="36"/>
      <c r="E9" s="36"/>
    </row>
    <row r="12" spans="2:5" ht="15">
      <c r="B12" s="37" t="s">
        <v>88</v>
      </c>
      <c r="C12" s="37"/>
      <c r="D12" s="37"/>
      <c r="E12" s="37"/>
    </row>
    <row r="13" spans="2:5" ht="15">
      <c r="B13" s="31" t="s">
        <v>93</v>
      </c>
      <c r="C13" s="31"/>
      <c r="D13" s="31"/>
      <c r="E13" s="31"/>
    </row>
    <row r="14" ht="15">
      <c r="B14" s="19"/>
    </row>
    <row r="16" spans="2:5" ht="25.5">
      <c r="B16" s="20" t="s">
        <v>53</v>
      </c>
      <c r="C16" s="29" t="s">
        <v>95</v>
      </c>
      <c r="D16" s="29" t="s">
        <v>96</v>
      </c>
      <c r="E16" s="29" t="s">
        <v>97</v>
      </c>
    </row>
    <row r="17" spans="2:5" ht="21" customHeight="1">
      <c r="B17" s="21" t="s">
        <v>54</v>
      </c>
      <c r="C17" s="7">
        <f>C47</f>
        <v>192355000</v>
      </c>
      <c r="D17" s="7">
        <f>D47</f>
        <v>-14853000</v>
      </c>
      <c r="E17" s="7">
        <f>E47</f>
        <v>177502000</v>
      </c>
    </row>
    <row r="18" spans="2:5" ht="21" customHeight="1">
      <c r="B18" s="21" t="s">
        <v>55</v>
      </c>
      <c r="C18" s="7">
        <f>C71</f>
        <v>6500000</v>
      </c>
      <c r="D18" s="7">
        <f>D71</f>
        <v>-2900000</v>
      </c>
      <c r="E18" s="7">
        <f>E71</f>
        <v>3600000</v>
      </c>
    </row>
    <row r="19" spans="2:5" ht="21" customHeight="1">
      <c r="B19" s="22" t="s">
        <v>56</v>
      </c>
      <c r="C19" s="8">
        <f>C17+C18</f>
        <v>198855000</v>
      </c>
      <c r="D19" s="8">
        <f>D17+D18</f>
        <v>-17753000</v>
      </c>
      <c r="E19" s="8">
        <f>E17+E18</f>
        <v>181102000</v>
      </c>
    </row>
    <row r="20" spans="2:5" ht="21" customHeight="1">
      <c r="B20" s="21" t="s">
        <v>57</v>
      </c>
      <c r="C20" s="7">
        <f>C79</f>
        <v>125712000</v>
      </c>
      <c r="D20" s="7">
        <f>D79</f>
        <v>4477000</v>
      </c>
      <c r="E20" s="7">
        <f>E79</f>
        <v>130189000</v>
      </c>
    </row>
    <row r="21" spans="2:5" ht="21" customHeight="1">
      <c r="B21" s="21" t="s">
        <v>58</v>
      </c>
      <c r="C21" s="7">
        <f>C103</f>
        <v>64163000</v>
      </c>
      <c r="D21" s="7">
        <f>D103</f>
        <v>-22185000</v>
      </c>
      <c r="E21" s="7">
        <f>E103</f>
        <v>41978000</v>
      </c>
    </row>
    <row r="22" spans="2:5" ht="21" customHeight="1">
      <c r="B22" s="22" t="s">
        <v>59</v>
      </c>
      <c r="C22" s="8">
        <f>C20+C21</f>
        <v>189875000</v>
      </c>
      <c r="D22" s="8">
        <f>D20+D21</f>
        <v>-17708000</v>
      </c>
      <c r="E22" s="8">
        <f>E20+E21</f>
        <v>172167000</v>
      </c>
    </row>
    <row r="23" spans="2:5" ht="21" customHeight="1">
      <c r="B23" s="22" t="s">
        <v>67</v>
      </c>
      <c r="C23" s="10">
        <f>C19-C22</f>
        <v>8980000</v>
      </c>
      <c r="D23" s="10">
        <f>D19-D22</f>
        <v>-45000</v>
      </c>
      <c r="E23" s="10">
        <f>E19-E22</f>
        <v>8935000</v>
      </c>
    </row>
    <row r="24" spans="2:5" ht="7.5" customHeight="1">
      <c r="B24" s="9"/>
      <c r="C24" s="10"/>
      <c r="D24" s="10"/>
      <c r="E24" s="10"/>
    </row>
    <row r="25" spans="2:5" ht="19.5" customHeight="1">
      <c r="B25" s="11"/>
      <c r="C25" s="11"/>
      <c r="D25" s="11"/>
      <c r="E25" s="11"/>
    </row>
    <row r="26" spans="2:5" ht="19.5" customHeight="1">
      <c r="B26" s="11"/>
      <c r="C26" s="11"/>
      <c r="D26" s="11"/>
      <c r="E26" s="11"/>
    </row>
    <row r="27" spans="2:5" ht="25.5">
      <c r="B27" s="20" t="s">
        <v>60</v>
      </c>
      <c r="C27" s="29" t="s">
        <v>95</v>
      </c>
      <c r="D27" s="29" t="s">
        <v>96</v>
      </c>
      <c r="E27" s="29" t="s">
        <v>97</v>
      </c>
    </row>
    <row r="28" spans="2:5" ht="26.25">
      <c r="B28" s="21" t="s">
        <v>61</v>
      </c>
      <c r="C28" s="7">
        <f>C119</f>
        <v>100000</v>
      </c>
      <c r="D28" s="7">
        <f>D119</f>
        <v>50000</v>
      </c>
      <c r="E28" s="7">
        <f>E119</f>
        <v>150000</v>
      </c>
    </row>
    <row r="29" spans="2:5" ht="26.25">
      <c r="B29" s="21" t="s">
        <v>62</v>
      </c>
      <c r="C29" s="7">
        <f>C124</f>
        <v>9080000</v>
      </c>
      <c r="D29" s="7">
        <f>D124</f>
        <v>5000</v>
      </c>
      <c r="E29" s="7">
        <f>E124</f>
        <v>9085000</v>
      </c>
    </row>
    <row r="30" spans="2:5" ht="18.75" customHeight="1">
      <c r="B30" s="22" t="s">
        <v>63</v>
      </c>
      <c r="C30" s="10">
        <f>C28-C29</f>
        <v>-8980000</v>
      </c>
      <c r="D30" s="10">
        <f>D28-D29</f>
        <v>45000</v>
      </c>
      <c r="E30" s="10">
        <f>E28-E29</f>
        <v>-8935000</v>
      </c>
    </row>
    <row r="31" spans="2:5" ht="9" customHeight="1">
      <c r="B31" s="9"/>
      <c r="C31" s="10"/>
      <c r="D31" s="10"/>
      <c r="E31" s="10"/>
    </row>
    <row r="32" spans="2:5" ht="20.25" customHeight="1">
      <c r="B32" s="14"/>
      <c r="C32" s="14"/>
      <c r="D32" s="14"/>
      <c r="E32" s="14"/>
    </row>
    <row r="33" spans="2:5" ht="20.25" customHeight="1">
      <c r="B33" s="14"/>
      <c r="C33" s="14"/>
      <c r="D33" s="14"/>
      <c r="E33" s="14"/>
    </row>
    <row r="34" spans="2:5" ht="25.5">
      <c r="B34" s="20" t="s">
        <v>64</v>
      </c>
      <c r="C34" s="29" t="s">
        <v>95</v>
      </c>
      <c r="D34" s="29" t="s">
        <v>96</v>
      </c>
      <c r="E34" s="29" t="s">
        <v>97</v>
      </c>
    </row>
    <row r="35" spans="2:5" ht="18.75" customHeight="1">
      <c r="B35" s="22" t="s">
        <v>65</v>
      </c>
      <c r="C35" s="10">
        <f>C19+C28</f>
        <v>198955000</v>
      </c>
      <c r="D35" s="10">
        <f>D19+D28</f>
        <v>-17703000</v>
      </c>
      <c r="E35" s="10">
        <f>E19+E28</f>
        <v>181252000</v>
      </c>
    </row>
    <row r="36" spans="2:5" ht="18.75" customHeight="1">
      <c r="B36" s="22" t="s">
        <v>66</v>
      </c>
      <c r="C36" s="10">
        <f>C22+C29</f>
        <v>198955000</v>
      </c>
      <c r="D36" s="10">
        <f>D22+D29</f>
        <v>-17703000</v>
      </c>
      <c r="E36" s="10">
        <f>E22+E29</f>
        <v>181252000</v>
      </c>
    </row>
    <row r="37" spans="2:5" ht="7.5" customHeight="1">
      <c r="B37" s="9"/>
      <c r="C37" s="10"/>
      <c r="D37" s="10"/>
      <c r="E37" s="10"/>
    </row>
    <row r="38" spans="2:5" ht="15">
      <c r="B38" s="18"/>
      <c r="C38" s="15"/>
      <c r="D38" s="15"/>
      <c r="E38" s="15"/>
    </row>
    <row r="39" ht="15">
      <c r="B39" s="18"/>
    </row>
    <row r="40" ht="15">
      <c r="B40" s="18"/>
    </row>
    <row r="41" ht="15">
      <c r="B41" s="18"/>
    </row>
    <row r="42" ht="15">
      <c r="B42" s="18"/>
    </row>
    <row r="43" spans="2:5" ht="15">
      <c r="B43" s="32" t="s">
        <v>94</v>
      </c>
      <c r="C43" s="33"/>
      <c r="D43" s="33"/>
      <c r="E43" s="33"/>
    </row>
    <row r="44" spans="2:5" ht="15">
      <c r="B44" s="31" t="s">
        <v>91</v>
      </c>
      <c r="C44" s="31"/>
      <c r="D44" s="31"/>
      <c r="E44" s="31"/>
    </row>
    <row r="45" ht="15">
      <c r="B45" s="23"/>
    </row>
    <row r="46" spans="2:5" ht="25.5">
      <c r="B46" s="30" t="s">
        <v>28</v>
      </c>
      <c r="C46" s="30" t="s">
        <v>95</v>
      </c>
      <c r="D46" s="30" t="s">
        <v>96</v>
      </c>
      <c r="E46" s="30" t="s">
        <v>97</v>
      </c>
    </row>
    <row r="47" spans="2:5" ht="15">
      <c r="B47" s="24" t="s">
        <v>29</v>
      </c>
      <c r="C47" s="6">
        <f>C48+C52+C57+C61+C65+C68</f>
        <v>192355000</v>
      </c>
      <c r="D47" s="6">
        <f>D48+D52+D57+D61+D65+D68</f>
        <v>-14853000</v>
      </c>
      <c r="E47" s="6">
        <f>E48+E52+E57+E61+E65+E68</f>
        <v>177502000</v>
      </c>
    </row>
    <row r="48" spans="2:5" ht="15">
      <c r="B48" s="25" t="s">
        <v>30</v>
      </c>
      <c r="C48" s="1">
        <f>SUM(C49:C51)</f>
        <v>93393000</v>
      </c>
      <c r="D48" s="1">
        <f>SUM(D49:D51)</f>
        <v>-2065000</v>
      </c>
      <c r="E48" s="1">
        <f>SUM(E49:E51)</f>
        <v>91328000</v>
      </c>
    </row>
    <row r="49" spans="2:5" ht="15">
      <c r="B49" s="26" t="s">
        <v>31</v>
      </c>
      <c r="C49" s="2">
        <v>80593000</v>
      </c>
      <c r="D49" s="2">
        <v>-2365000</v>
      </c>
      <c r="E49" s="2">
        <v>78228000</v>
      </c>
    </row>
    <row r="50" spans="2:5" ht="15">
      <c r="B50" s="26" t="s">
        <v>32</v>
      </c>
      <c r="C50" s="2">
        <v>9300000</v>
      </c>
      <c r="D50" s="2"/>
      <c r="E50" s="2">
        <v>9300000</v>
      </c>
    </row>
    <row r="51" spans="2:5" ht="15">
      <c r="B51" s="26" t="s">
        <v>33</v>
      </c>
      <c r="C51" s="2">
        <v>3500000</v>
      </c>
      <c r="D51" s="2">
        <v>300000</v>
      </c>
      <c r="E51" s="2">
        <v>3800000</v>
      </c>
    </row>
    <row r="52" spans="2:5" ht="25.5">
      <c r="B52" s="25" t="s">
        <v>71</v>
      </c>
      <c r="C52" s="1">
        <f>SUM(C53:C56)</f>
        <v>32852000</v>
      </c>
      <c r="D52" s="1">
        <f>SUM(D53:D56)</f>
        <v>-7964000</v>
      </c>
      <c r="E52" s="1">
        <f>SUM(E53:E56)</f>
        <v>24888000</v>
      </c>
    </row>
    <row r="53" spans="2:5" ht="25.5">
      <c r="B53" s="26" t="s">
        <v>98</v>
      </c>
      <c r="C53" s="2"/>
      <c r="D53" s="2">
        <v>1000000</v>
      </c>
      <c r="E53" s="2">
        <v>1000000</v>
      </c>
    </row>
    <row r="54" spans="2:5" ht="15">
      <c r="B54" s="26" t="s">
        <v>72</v>
      </c>
      <c r="C54" s="2">
        <v>20342000</v>
      </c>
      <c r="D54" s="2">
        <v>-7482000</v>
      </c>
      <c r="E54" s="2">
        <v>12860000</v>
      </c>
    </row>
    <row r="55" spans="2:5" ht="25.5">
      <c r="B55" s="26" t="s">
        <v>0</v>
      </c>
      <c r="C55" s="2">
        <v>1240000</v>
      </c>
      <c r="D55" s="2">
        <v>-530000</v>
      </c>
      <c r="E55" s="2">
        <v>710000</v>
      </c>
    </row>
    <row r="56" spans="2:5" ht="15">
      <c r="B56" s="26" t="s">
        <v>70</v>
      </c>
      <c r="C56" s="2">
        <v>11270000</v>
      </c>
      <c r="D56" s="2">
        <v>-952000</v>
      </c>
      <c r="E56" s="2">
        <v>10318000</v>
      </c>
    </row>
    <row r="57" spans="2:5" ht="15">
      <c r="B57" s="25" t="s">
        <v>34</v>
      </c>
      <c r="C57" s="1">
        <f>SUM(C58:C60)</f>
        <v>15710000</v>
      </c>
      <c r="D57" s="1">
        <f>SUM(D58:D60)</f>
        <v>-84000</v>
      </c>
      <c r="E57" s="1">
        <f>SUM(E58:E60)</f>
        <v>15626000</v>
      </c>
    </row>
    <row r="58" spans="2:5" ht="15">
      <c r="B58" s="26" t="s">
        <v>35</v>
      </c>
      <c r="C58" s="2">
        <v>310000</v>
      </c>
      <c r="D58" s="2">
        <v>506000</v>
      </c>
      <c r="E58" s="2">
        <v>816000</v>
      </c>
    </row>
    <row r="59" spans="2:5" ht="15">
      <c r="B59" s="26" t="s">
        <v>36</v>
      </c>
      <c r="C59" s="2">
        <v>15350000</v>
      </c>
      <c r="D59" s="2">
        <v>-590000</v>
      </c>
      <c r="E59" s="2">
        <v>14760000</v>
      </c>
    </row>
    <row r="60" spans="2:5" ht="15">
      <c r="B60" s="26" t="s">
        <v>1</v>
      </c>
      <c r="C60" s="2">
        <v>50000</v>
      </c>
      <c r="D60" s="2"/>
      <c r="E60" s="2">
        <v>50000</v>
      </c>
    </row>
    <row r="61" spans="2:5" ht="25.5" customHeight="1">
      <c r="B61" s="25" t="s">
        <v>73</v>
      </c>
      <c r="C61" s="1">
        <f>SUM(C62:C64)</f>
        <v>47040000</v>
      </c>
      <c r="D61" s="1">
        <f>SUM(D62:D64)</f>
        <v>-4790000</v>
      </c>
      <c r="E61" s="1">
        <f>SUM(E62:E64)</f>
        <v>42250000</v>
      </c>
    </row>
    <row r="62" spans="2:5" ht="15">
      <c r="B62" s="26" t="s">
        <v>74</v>
      </c>
      <c r="C62" s="2">
        <v>3560000</v>
      </c>
      <c r="D62" s="2">
        <v>168000</v>
      </c>
      <c r="E62" s="2">
        <v>3728000</v>
      </c>
    </row>
    <row r="63" spans="2:5" ht="15">
      <c r="B63" s="26" t="s">
        <v>37</v>
      </c>
      <c r="C63" s="2">
        <v>9300000</v>
      </c>
      <c r="D63" s="2">
        <v>-100000</v>
      </c>
      <c r="E63" s="2">
        <v>9200000</v>
      </c>
    </row>
    <row r="64" spans="2:5" ht="15">
      <c r="B64" s="26" t="s">
        <v>75</v>
      </c>
      <c r="C64" s="2">
        <v>34180000</v>
      </c>
      <c r="D64" s="2">
        <v>-4858000</v>
      </c>
      <c r="E64" s="2">
        <v>29322000</v>
      </c>
    </row>
    <row r="65" spans="2:5" ht="25.5">
      <c r="B65" s="25" t="s">
        <v>76</v>
      </c>
      <c r="C65" s="1">
        <f>SUM(C66:C67)</f>
        <v>3000000</v>
      </c>
      <c r="D65" s="1"/>
      <c r="E65" s="1">
        <f>SUM(E66:E67)</f>
        <v>3000000</v>
      </c>
    </row>
    <row r="66" spans="2:5" ht="25.5">
      <c r="B66" s="26" t="s">
        <v>77</v>
      </c>
      <c r="C66" s="2">
        <v>2000000</v>
      </c>
      <c r="D66" s="2"/>
      <c r="E66" s="2">
        <v>2000000</v>
      </c>
    </row>
    <row r="67" spans="2:5" ht="25.5">
      <c r="B67" s="26" t="s">
        <v>69</v>
      </c>
      <c r="C67" s="2">
        <v>1000000</v>
      </c>
      <c r="D67" s="2"/>
      <c r="E67" s="2">
        <v>1000000</v>
      </c>
    </row>
    <row r="68" spans="2:5" ht="15">
      <c r="B68" s="25" t="s">
        <v>78</v>
      </c>
      <c r="C68" s="1">
        <f>C69+C70</f>
        <v>360000</v>
      </c>
      <c r="D68" s="1">
        <f>D69+D70</f>
        <v>50000</v>
      </c>
      <c r="E68" s="1">
        <f>E69+E70</f>
        <v>410000</v>
      </c>
    </row>
    <row r="69" spans="2:5" ht="15">
      <c r="B69" s="26" t="s">
        <v>79</v>
      </c>
      <c r="C69" s="2">
        <v>210000</v>
      </c>
      <c r="D69" s="2"/>
      <c r="E69" s="2">
        <v>210000</v>
      </c>
    </row>
    <row r="70" spans="2:5" ht="15">
      <c r="B70" s="26" t="s">
        <v>2</v>
      </c>
      <c r="C70" s="2">
        <v>150000</v>
      </c>
      <c r="D70" s="2">
        <v>50000</v>
      </c>
      <c r="E70" s="2">
        <v>200000</v>
      </c>
    </row>
    <row r="71" spans="2:5" ht="15" customHeight="1">
      <c r="B71" s="24" t="s">
        <v>38</v>
      </c>
      <c r="C71" s="6">
        <f>C72+C75</f>
        <v>6500000</v>
      </c>
      <c r="D71" s="6">
        <f>D72+D75</f>
        <v>-2900000</v>
      </c>
      <c r="E71" s="6">
        <f>E72+E75</f>
        <v>3600000</v>
      </c>
    </row>
    <row r="72" spans="2:5" ht="25.5">
      <c r="B72" s="25" t="s">
        <v>87</v>
      </c>
      <c r="C72" s="1">
        <f>SUM(C73:C74)</f>
        <v>5300000</v>
      </c>
      <c r="D72" s="1">
        <f>SUM(D73:D74)</f>
        <v>-3100000</v>
      </c>
      <c r="E72" s="1">
        <f>SUM(E73:E74)</f>
        <v>2200000</v>
      </c>
    </row>
    <row r="73" spans="2:5" ht="25.5">
      <c r="B73" s="26" t="s">
        <v>39</v>
      </c>
      <c r="C73" s="2">
        <f>5000000</f>
        <v>5000000</v>
      </c>
      <c r="D73" s="2">
        <v>-3000000</v>
      </c>
      <c r="E73" s="2">
        <v>2000000</v>
      </c>
    </row>
    <row r="74" spans="2:5" ht="15">
      <c r="B74" s="26" t="s">
        <v>40</v>
      </c>
      <c r="C74" s="2">
        <v>300000</v>
      </c>
      <c r="D74" s="2">
        <v>-100000</v>
      </c>
      <c r="E74" s="2">
        <v>200000</v>
      </c>
    </row>
    <row r="75" spans="2:5" ht="25.5">
      <c r="B75" s="25" t="s">
        <v>41</v>
      </c>
      <c r="C75" s="1">
        <f>SUM(C76)</f>
        <v>1200000</v>
      </c>
      <c r="D75" s="1">
        <f>SUM(D76)</f>
        <v>200000</v>
      </c>
      <c r="E75" s="1">
        <f>SUM(E76)</f>
        <v>1400000</v>
      </c>
    </row>
    <row r="76" spans="2:5" ht="15">
      <c r="B76" s="26" t="s">
        <v>42</v>
      </c>
      <c r="C76" s="2">
        <v>1200000</v>
      </c>
      <c r="D76" s="2">
        <v>200000</v>
      </c>
      <c r="E76" s="2">
        <v>1400000</v>
      </c>
    </row>
    <row r="77" spans="2:5" ht="22.5" customHeight="1">
      <c r="B77" s="16" t="s">
        <v>43</v>
      </c>
      <c r="C77" s="28">
        <f>C47+C71</f>
        <v>198855000</v>
      </c>
      <c r="D77" s="28">
        <f>D47+D71</f>
        <v>-17753000</v>
      </c>
      <c r="E77" s="28">
        <f>E47+E71</f>
        <v>181102000</v>
      </c>
    </row>
    <row r="78" spans="2:5" ht="15">
      <c r="B78" s="3"/>
      <c r="C78" s="3"/>
      <c r="D78" s="3"/>
      <c r="E78" s="3"/>
    </row>
    <row r="79" spans="2:5" ht="15">
      <c r="B79" s="24" t="s">
        <v>44</v>
      </c>
      <c r="C79" s="6">
        <f>C80+C86+C92+C95+C97+C99+C101</f>
        <v>125712000</v>
      </c>
      <c r="D79" s="6">
        <f>D80+D86+D92+D95+D97+D99+D101</f>
        <v>4477000</v>
      </c>
      <c r="E79" s="6">
        <f>E80+E86+E92+E95+E97+E99+E101</f>
        <v>130189000</v>
      </c>
    </row>
    <row r="80" spans="2:5" ht="15">
      <c r="B80" s="25" t="s">
        <v>9</v>
      </c>
      <c r="C80" s="1">
        <f>SUM(C81:C83)</f>
        <v>45916000</v>
      </c>
      <c r="D80" s="1">
        <f>SUM(D81:D83)</f>
        <v>605000</v>
      </c>
      <c r="E80" s="1">
        <f>SUM(E81:E83)</f>
        <v>46521000</v>
      </c>
    </row>
    <row r="81" spans="2:5" ht="15">
      <c r="B81" s="26" t="s">
        <v>80</v>
      </c>
      <c r="C81" s="2">
        <v>37383000</v>
      </c>
      <c r="D81" s="2">
        <v>630000</v>
      </c>
      <c r="E81" s="2">
        <v>38013000</v>
      </c>
    </row>
    <row r="82" spans="2:5" ht="15">
      <c r="B82" s="26" t="s">
        <v>10</v>
      </c>
      <c r="C82" s="2">
        <v>1718000</v>
      </c>
      <c r="D82" s="2">
        <v>41000</v>
      </c>
      <c r="E82" s="2">
        <v>1759000</v>
      </c>
    </row>
    <row r="83" spans="2:5" ht="15">
      <c r="B83" s="26" t="s">
        <v>11</v>
      </c>
      <c r="C83" s="2">
        <v>6815000</v>
      </c>
      <c r="D83" s="2">
        <v>-66000</v>
      </c>
      <c r="E83" s="2">
        <v>6749000</v>
      </c>
    </row>
    <row r="84" spans="2:5" ht="16.5" customHeight="1">
      <c r="B84" s="26"/>
      <c r="C84" s="2"/>
      <c r="D84" s="2"/>
      <c r="E84" s="2"/>
    </row>
    <row r="85" spans="2:5" ht="25.5">
      <c r="B85" s="30" t="s">
        <v>28</v>
      </c>
      <c r="C85" s="30" t="s">
        <v>95</v>
      </c>
      <c r="D85" s="30" t="s">
        <v>96</v>
      </c>
      <c r="E85" s="30" t="s">
        <v>97</v>
      </c>
    </row>
    <row r="86" spans="2:5" ht="15">
      <c r="B86" s="25" t="s">
        <v>3</v>
      </c>
      <c r="C86" s="1">
        <f>SUM(C87:C91)</f>
        <v>58940000</v>
      </c>
      <c r="D86" s="1">
        <f>SUM(D87:D91)</f>
        <v>2422500</v>
      </c>
      <c r="E86" s="1">
        <f>SUM(E87:E91)</f>
        <v>61362500</v>
      </c>
    </row>
    <row r="87" spans="2:5" ht="15">
      <c r="B87" s="26" t="s">
        <v>7</v>
      </c>
      <c r="C87" s="2">
        <v>3626000</v>
      </c>
      <c r="D87" s="2">
        <v>-31500</v>
      </c>
      <c r="E87" s="2">
        <v>3594500</v>
      </c>
    </row>
    <row r="88" spans="2:5" ht="15">
      <c r="B88" s="26" t="s">
        <v>12</v>
      </c>
      <c r="C88" s="2">
        <v>14817000</v>
      </c>
      <c r="D88" s="2">
        <v>-1179500</v>
      </c>
      <c r="E88" s="2">
        <v>13637500</v>
      </c>
    </row>
    <row r="89" spans="2:5" ht="15">
      <c r="B89" s="26" t="s">
        <v>8</v>
      </c>
      <c r="C89" s="2">
        <v>32855000</v>
      </c>
      <c r="D89" s="2">
        <v>3488500</v>
      </c>
      <c r="E89" s="2">
        <v>36343500</v>
      </c>
    </row>
    <row r="90" spans="2:5" ht="25.5">
      <c r="B90" s="26" t="s">
        <v>89</v>
      </c>
      <c r="C90" s="2">
        <v>15000</v>
      </c>
      <c r="D90" s="2">
        <v>23000</v>
      </c>
      <c r="E90" s="2">
        <v>38000</v>
      </c>
    </row>
    <row r="91" spans="2:5" ht="15">
      <c r="B91" s="26" t="s">
        <v>4</v>
      </c>
      <c r="C91" s="2">
        <v>7627000</v>
      </c>
      <c r="D91" s="2">
        <v>122000</v>
      </c>
      <c r="E91" s="2">
        <v>7749000</v>
      </c>
    </row>
    <row r="92" spans="2:5" ht="15">
      <c r="B92" s="25" t="s">
        <v>13</v>
      </c>
      <c r="C92" s="1">
        <f>SUM(C93:C94)</f>
        <v>889000</v>
      </c>
      <c r="D92" s="1">
        <f>SUM(D93:D94)</f>
        <v>543500</v>
      </c>
      <c r="E92" s="1">
        <f>SUM(E93:E94)</f>
        <v>1432500</v>
      </c>
    </row>
    <row r="93" spans="2:5" ht="15">
      <c r="B93" s="26" t="s">
        <v>81</v>
      </c>
      <c r="C93" s="2">
        <v>649000</v>
      </c>
      <c r="D93" s="2">
        <v>-20000</v>
      </c>
      <c r="E93" s="2">
        <v>629000</v>
      </c>
    </row>
    <row r="94" spans="2:5" ht="15">
      <c r="B94" s="26" t="s">
        <v>14</v>
      </c>
      <c r="C94" s="2">
        <v>240000</v>
      </c>
      <c r="D94" s="2">
        <v>563500</v>
      </c>
      <c r="E94" s="2">
        <v>803500</v>
      </c>
    </row>
    <row r="95" spans="2:5" ht="15">
      <c r="B95" s="25" t="s">
        <v>19</v>
      </c>
      <c r="C95" s="1">
        <f>SUM(C96)</f>
        <v>3900000</v>
      </c>
      <c r="D95" s="1">
        <f>SUM(D96)</f>
        <v>10000</v>
      </c>
      <c r="E95" s="1">
        <f>SUM(E96)</f>
        <v>3910000</v>
      </c>
    </row>
    <row r="96" spans="2:5" ht="25.5">
      <c r="B96" s="26" t="s">
        <v>82</v>
      </c>
      <c r="C96" s="2">
        <v>3900000</v>
      </c>
      <c r="D96" s="2">
        <v>10000</v>
      </c>
      <c r="E96" s="2">
        <v>3910000</v>
      </c>
    </row>
    <row r="97" spans="2:5" ht="25.5">
      <c r="B97" s="25" t="s">
        <v>83</v>
      </c>
      <c r="C97" s="1">
        <f>SUM(C98)</f>
        <v>200000</v>
      </c>
      <c r="D97" s="1"/>
      <c r="E97" s="1">
        <f>SUM(E98)</f>
        <v>200000</v>
      </c>
    </row>
    <row r="98" spans="2:5" ht="15">
      <c r="B98" s="26" t="s">
        <v>27</v>
      </c>
      <c r="C98" s="2">
        <v>200000</v>
      </c>
      <c r="D98" s="2"/>
      <c r="E98" s="2">
        <v>200000</v>
      </c>
    </row>
    <row r="99" spans="2:5" ht="25.5">
      <c r="B99" s="25" t="s">
        <v>23</v>
      </c>
      <c r="C99" s="1">
        <f>SUM(C100)</f>
        <v>5022000</v>
      </c>
      <c r="D99" s="1">
        <f>SUM(D100)</f>
        <v>275000</v>
      </c>
      <c r="E99" s="1">
        <f>SUM(E100)</f>
        <v>5297000</v>
      </c>
    </row>
    <row r="100" spans="2:5" ht="25.5">
      <c r="B100" s="26" t="s">
        <v>24</v>
      </c>
      <c r="C100" s="2">
        <v>5022000</v>
      </c>
      <c r="D100" s="2">
        <v>275000</v>
      </c>
      <c r="E100" s="2">
        <v>5297000</v>
      </c>
    </row>
    <row r="101" spans="2:5" ht="15">
      <c r="B101" s="25" t="s">
        <v>5</v>
      </c>
      <c r="C101" s="1">
        <f>SUM(C102)</f>
        <v>10845000</v>
      </c>
      <c r="D101" s="1">
        <f>SUM(D102)</f>
        <v>621000</v>
      </c>
      <c r="E101" s="1">
        <f>SUM(E102)</f>
        <v>11466000</v>
      </c>
    </row>
    <row r="102" spans="2:5" ht="15">
      <c r="B102" s="26" t="s">
        <v>6</v>
      </c>
      <c r="C102" s="2">
        <v>10845000</v>
      </c>
      <c r="D102" s="2">
        <v>621000</v>
      </c>
      <c r="E102" s="2">
        <v>11466000</v>
      </c>
    </row>
    <row r="103" spans="2:5" ht="15" customHeight="1">
      <c r="B103" s="24" t="s">
        <v>45</v>
      </c>
      <c r="C103" s="6">
        <f>C104+C107+C112</f>
        <v>64163000</v>
      </c>
      <c r="D103" s="6">
        <f>D104+D107+D112</f>
        <v>-22185000</v>
      </c>
      <c r="E103" s="6">
        <f>E104+E107+E112</f>
        <v>41978000</v>
      </c>
    </row>
    <row r="104" spans="2:5" ht="25.5">
      <c r="B104" s="25" t="s">
        <v>84</v>
      </c>
      <c r="C104" s="1">
        <f>SUM(C105:C106)</f>
        <v>19852000</v>
      </c>
      <c r="D104" s="1">
        <f>SUM(D105:D106)</f>
        <v>-16567000</v>
      </c>
      <c r="E104" s="1">
        <f>SUM(E105:E106)</f>
        <v>3285000</v>
      </c>
    </row>
    <row r="105" spans="2:5" ht="15">
      <c r="B105" s="26" t="s">
        <v>20</v>
      </c>
      <c r="C105" s="2">
        <v>13000000</v>
      </c>
      <c r="D105" s="2">
        <v>-12570000</v>
      </c>
      <c r="E105" s="2">
        <v>430000</v>
      </c>
    </row>
    <row r="106" spans="2:5" ht="15">
      <c r="B106" s="26" t="s">
        <v>22</v>
      </c>
      <c r="C106" s="2">
        <v>6852000</v>
      </c>
      <c r="D106" s="2">
        <v>-3997000</v>
      </c>
      <c r="E106" s="2">
        <v>2855000</v>
      </c>
    </row>
    <row r="107" spans="2:5" ht="25.5">
      <c r="B107" s="25" t="s">
        <v>15</v>
      </c>
      <c r="C107" s="1">
        <f>SUM(C108:C111)</f>
        <v>42511000</v>
      </c>
      <c r="D107" s="1">
        <f>SUM(D108:D111)</f>
        <v>-6351000</v>
      </c>
      <c r="E107" s="1">
        <f>SUM(E108:E111)</f>
        <v>36160000</v>
      </c>
    </row>
    <row r="108" spans="2:5" ht="15">
      <c r="B108" s="26" t="s">
        <v>25</v>
      </c>
      <c r="C108" s="2">
        <v>37430000</v>
      </c>
      <c r="D108" s="2">
        <v>-6200000</v>
      </c>
      <c r="E108" s="2">
        <v>31230000</v>
      </c>
    </row>
    <row r="109" spans="2:5" ht="15">
      <c r="B109" s="26" t="s">
        <v>16</v>
      </c>
      <c r="C109" s="2">
        <v>3856000</v>
      </c>
      <c r="D109" s="2">
        <v>-291000</v>
      </c>
      <c r="E109" s="2">
        <v>3565000</v>
      </c>
    </row>
    <row r="110" spans="2:5" ht="25.5">
      <c r="B110" s="26" t="s">
        <v>26</v>
      </c>
      <c r="C110" s="2">
        <v>1025000</v>
      </c>
      <c r="D110" s="2">
        <v>-40000</v>
      </c>
      <c r="E110" s="2">
        <v>985000</v>
      </c>
    </row>
    <row r="111" spans="2:5" ht="15">
      <c r="B111" s="26" t="s">
        <v>21</v>
      </c>
      <c r="C111" s="2">
        <v>200000</v>
      </c>
      <c r="D111" s="2">
        <v>180000</v>
      </c>
      <c r="E111" s="2">
        <v>380000</v>
      </c>
    </row>
    <row r="112" spans="2:5" ht="25.5">
      <c r="B112" s="25" t="s">
        <v>17</v>
      </c>
      <c r="C112" s="1">
        <f>SUM(C113)</f>
        <v>1800000</v>
      </c>
      <c r="D112" s="1">
        <f>SUM(D113)</f>
        <v>733000</v>
      </c>
      <c r="E112" s="1">
        <f>SUM(E113)</f>
        <v>2533000</v>
      </c>
    </row>
    <row r="113" spans="2:5" ht="15">
      <c r="B113" s="26" t="s">
        <v>18</v>
      </c>
      <c r="C113" s="2">
        <v>1800000</v>
      </c>
      <c r="D113" s="2">
        <v>733000</v>
      </c>
      <c r="E113" s="2">
        <v>2533000</v>
      </c>
    </row>
    <row r="114" spans="2:5" ht="21.75" customHeight="1">
      <c r="B114" s="16" t="s">
        <v>46</v>
      </c>
      <c r="C114" s="28">
        <f>C79+C103</f>
        <v>189875000</v>
      </c>
      <c r="D114" s="28">
        <f>D79+D103</f>
        <v>-17708000</v>
      </c>
      <c r="E114" s="28">
        <f>E79+E103</f>
        <v>172167000</v>
      </c>
    </row>
    <row r="115" spans="2:5" ht="11.25" customHeight="1">
      <c r="B115" s="3"/>
      <c r="C115" s="3"/>
      <c r="D115" s="3"/>
      <c r="E115" s="3"/>
    </row>
    <row r="116" spans="2:5" ht="25.5">
      <c r="B116" s="24" t="s">
        <v>47</v>
      </c>
      <c r="C116" s="6">
        <f aca="true" t="shared" si="0" ref="C116:E117">C117</f>
        <v>100000</v>
      </c>
      <c r="D116" s="6">
        <f t="shared" si="0"/>
        <v>50000</v>
      </c>
      <c r="E116" s="6">
        <f t="shared" si="0"/>
        <v>150000</v>
      </c>
    </row>
    <row r="117" spans="2:5" ht="25.5">
      <c r="B117" s="25" t="s">
        <v>48</v>
      </c>
      <c r="C117" s="1">
        <f t="shared" si="0"/>
        <v>100000</v>
      </c>
      <c r="D117" s="1">
        <f t="shared" si="0"/>
        <v>50000</v>
      </c>
      <c r="E117" s="1">
        <f t="shared" si="0"/>
        <v>150000</v>
      </c>
    </row>
    <row r="118" spans="2:5" ht="25.5">
      <c r="B118" s="26" t="s">
        <v>49</v>
      </c>
      <c r="C118" s="5">
        <v>100000</v>
      </c>
      <c r="D118" s="5">
        <v>50000</v>
      </c>
      <c r="E118" s="5">
        <v>150000</v>
      </c>
    </row>
    <row r="119" spans="2:5" ht="22.5" customHeight="1">
      <c r="B119" s="16" t="s">
        <v>50</v>
      </c>
      <c r="C119" s="28">
        <f>C116</f>
        <v>100000</v>
      </c>
      <c r="D119" s="28">
        <f>D116</f>
        <v>50000</v>
      </c>
      <c r="E119" s="28">
        <f>E116</f>
        <v>150000</v>
      </c>
    </row>
    <row r="120" spans="2:5" ht="11.25" customHeight="1">
      <c r="B120" s="25"/>
      <c r="C120" s="4"/>
      <c r="D120" s="4"/>
      <c r="E120" s="4"/>
    </row>
    <row r="121" spans="2:5" ht="25.5">
      <c r="B121" s="24" t="s">
        <v>51</v>
      </c>
      <c r="C121" s="6">
        <f>C122</f>
        <v>9080000</v>
      </c>
      <c r="D121" s="6">
        <f>D122</f>
        <v>5000</v>
      </c>
      <c r="E121" s="6">
        <f>E122</f>
        <v>9085000</v>
      </c>
    </row>
    <row r="122" spans="2:5" ht="25.5">
      <c r="B122" s="25" t="s">
        <v>85</v>
      </c>
      <c r="C122" s="1">
        <f>SUM(C123)</f>
        <v>9080000</v>
      </c>
      <c r="D122" s="1">
        <f>SUM(D123)</f>
        <v>5000</v>
      </c>
      <c r="E122" s="1">
        <f>SUM(E123)</f>
        <v>9085000</v>
      </c>
    </row>
    <row r="123" spans="2:5" ht="38.25">
      <c r="B123" s="26" t="s">
        <v>86</v>
      </c>
      <c r="C123" s="5">
        <v>9080000</v>
      </c>
      <c r="D123" s="5">
        <v>5000</v>
      </c>
      <c r="E123" s="5">
        <v>9085000</v>
      </c>
    </row>
    <row r="124" spans="2:5" ht="23.25" customHeight="1">
      <c r="B124" s="16" t="s">
        <v>52</v>
      </c>
      <c r="C124" s="28">
        <f>C121</f>
        <v>9080000</v>
      </c>
      <c r="D124" s="28">
        <f>D121</f>
        <v>5000</v>
      </c>
      <c r="E124" s="28">
        <f>E121</f>
        <v>9085000</v>
      </c>
    </row>
  </sheetData>
  <sheetProtection/>
  <mergeCells count="8">
    <mergeCell ref="B13:E13"/>
    <mergeCell ref="B44:E44"/>
    <mergeCell ref="B43:E43"/>
    <mergeCell ref="B2:E2"/>
    <mergeCell ref="B5:E5"/>
    <mergeCell ref="B6:E6"/>
    <mergeCell ref="B9:E9"/>
    <mergeCell ref="B12:E12"/>
  </mergeCells>
  <printOptions/>
  <pageMargins left="0.27" right="0.35" top="0.43" bottom="0.54" header="0.31496062992125984" footer="0.31496062992125984"/>
  <pageSetup horizontalDpi="300" verticalDpi="300" orientation="portrait" paperSize="9" r:id="rId1"/>
  <headerFooter>
    <oddFooter>&amp;C&amp;P</oddFooter>
  </headerFooter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2013-11-11T07:00:53Z</cp:lastPrinted>
  <dcterms:created xsi:type="dcterms:W3CDTF">2010-11-05T11:46:14Z</dcterms:created>
  <dcterms:modified xsi:type="dcterms:W3CDTF">2013-11-27T11:05:45Z</dcterms:modified>
  <cp:category/>
  <cp:version/>
  <cp:contentType/>
  <cp:contentStatus/>
</cp:coreProperties>
</file>